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805"/>
  </bookViews>
  <sheets>
    <sheet name="Роспись расходов" sheetId="1" r:id="rId1"/>
  </sheets>
  <definedNames>
    <definedName name="BFT_Print_Titles" localSheetId="0">'Роспись расходов'!$6:$8</definedName>
    <definedName name="LAST_CELL" localSheetId="0">'Роспись расходов'!$G$32</definedName>
    <definedName name="_xlnm.Print_Area" localSheetId="0">'Роспись расходов'!$A$1:$F$32</definedName>
  </definedNames>
  <calcPr calcId="125725"/>
</workbook>
</file>

<file path=xl/calcChain.xml><?xml version="1.0" encoding="utf-8"?>
<calcChain xmlns="http://schemas.openxmlformats.org/spreadsheetml/2006/main">
  <c r="D20" i="1"/>
  <c r="D11" l="1"/>
  <c r="F18"/>
  <c r="F16" s="1"/>
  <c r="E18"/>
  <c r="E16" s="1"/>
  <c r="F11"/>
  <c r="E11"/>
  <c r="D22" l="1"/>
  <c r="D28" l="1"/>
  <c r="F25"/>
  <c r="E25"/>
  <c r="D25"/>
  <c r="D18"/>
  <c r="D16" s="1"/>
  <c r="F13"/>
  <c r="E13"/>
  <c r="E9" s="1"/>
  <c r="D13"/>
  <c r="D9" s="1"/>
  <c r="E29"/>
  <c r="F29"/>
  <c r="D29"/>
  <c r="E27"/>
  <c r="F27"/>
  <c r="D27"/>
  <c r="E23"/>
  <c r="F23"/>
  <c r="D23"/>
  <c r="E21"/>
  <c r="F21"/>
  <c r="D21"/>
  <c r="D19"/>
  <c r="E14"/>
  <c r="F14"/>
  <c r="D14"/>
  <c r="F9"/>
  <c r="D32" l="1"/>
  <c r="F20"/>
  <c r="F19" s="1"/>
  <c r="F32" s="1"/>
  <c r="E20"/>
  <c r="E19" s="1"/>
  <c r="E32" s="1"/>
</calcChain>
</file>

<file path=xl/sharedStrings.xml><?xml version="1.0" encoding="utf-8"?>
<sst xmlns="http://schemas.openxmlformats.org/spreadsheetml/2006/main" count="86" uniqueCount="80">
  <si>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</si>
  <si>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</si>
  <si>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</si>
  <si>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</si>
  <si>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</si>
  <si>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</si>
  <si>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</si>
  <si>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</si>
  <si>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</si>
  <si>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</si>
  <si>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</si>
  <si>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</si>
  <si>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</si>
  <si>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</si>
  <si>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</si>
  <si>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</si>
  <si>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</si>
  <si>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</si>
  <si>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</si>
  <si>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</si>
  <si>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7</t>
  </si>
  <si>
    <t>0300</t>
  </si>
  <si>
    <t>НАЦИОНАЛЬНАЯ БЕЗОПАСНОСТЬ И ПРАВООХРАНИТЕЛЬНАЯ ДЕЯТЕЛЬНОСТЬ</t>
  </si>
  <si>
    <t>8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</si>
  <si>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</si>
  <si>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</si>
  <si>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9</t>
  </si>
  <si>
    <t>0400</t>
  </si>
  <si>
    <t>НАЦИОНАЛЬНАЯ ЭКОНОМИКА</t>
  </si>
  <si>
    <t>10</t>
  </si>
  <si>
    <t>0409</t>
  </si>
  <si>
    <t>Дорожное хозяйство (дорожные фонды)</t>
  </si>
  <si>
    <t>11</t>
  </si>
  <si>
    <t>0500</t>
  </si>
  <si>
    <t>ЖИЛИЩНО-КОММУНАЛЬНОЕ ХОЗЯЙСТВО</t>
  </si>
  <si>
    <t>12</t>
  </si>
  <si>
    <t>0503</t>
  </si>
  <si>
    <t>Благоустройство</t>
  </si>
  <si>
    <t>13</t>
  </si>
  <si>
    <t>0700</t>
  </si>
  <si>
    <t>ОБРАЗОВАНИЕ</t>
  </si>
  <si>
    <t>14</t>
  </si>
  <si>
    <t>0707</t>
  </si>
  <si>
    <t>Молодежная политика</t>
  </si>
  <si>
    <t>15</t>
  </si>
  <si>
    <t>1000</t>
  </si>
  <si>
    <t>СОЦИАЛЬНАЯ ПОЛИТИКА</t>
  </si>
  <si>
    <t>16</t>
  </si>
  <si>
    <t>1001</t>
  </si>
  <si>
    <t>Пенсионное обеспечение</t>
  </si>
  <si>
    <t>17</t>
  </si>
  <si>
    <t>1400</t>
  </si>
  <si>
    <t>МЕЖБЮДЖЕТНЫЕ ТРАНСФЕРТЫ ОБЩЕГО ХАРАКТЕРА БЮДЖЕТАМ БЮДЖЕТНОЙ СИСТЕМЫ РОССИЙСКОЙ ФЕДЕРАЦИИ</t>
  </si>
  <si>
    <t>18</t>
  </si>
  <si>
    <t>1403</t>
  </si>
  <si>
    <t>Прочие межбюджетные трансферты общего характера</t>
  </si>
  <si>
    <t>19</t>
  </si>
  <si>
    <t>ВСЕГО:</t>
  </si>
  <si>
    <t>20</t>
  </si>
  <si>
    <t>Приложение № 5</t>
  </si>
  <si>
    <t>(рублей)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</si>
  <si>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 на 2021 год и плановый период 2022-2023 годов          </t>
  </si>
  <si>
    <t>Раздел-подраздел</t>
  </si>
  <si>
    <t>Сумма на 2021 год</t>
  </si>
  <si>
    <t>Сумма на 2022 год</t>
  </si>
  <si>
    <t>Сумма на 2023 год</t>
  </si>
  <si>
    <t>21</t>
  </si>
  <si>
    <t>Условно-утвержденные расходы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</si>
  <si>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</si>
  <si>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</si>
  <si>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к Решению Маломинусинского
сельского Совета депутатов </t>
  </si>
  <si>
    <t>КУЛЬТУРА, КИНЕМАТОГРАФИЯ</t>
  </si>
  <si>
    <t>0800</t>
  </si>
  <si>
    <t>Культура</t>
  </si>
  <si>
    <t>0801</t>
  </si>
  <si>
    <t>22</t>
  </si>
  <si>
    <t>23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</si>
  <si>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</si>
  <si>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</si>
  <si>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депутатов от 23.06.2021 г. № 28 - РС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</si>
</sst>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49" fontId="0" fillId="2" borderId="2" xfId="0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left" vertical="top" wrapText="1"/>
    </xf>
    <xf numFmtId="4" fontId="7" fillId="2" borderId="1" xfId="0" applyNumberFormat="1" applyFont="1" applyFill="1" applyBorder="1" applyAlignment="1" applyProtection="1">
      <alignment horizontal="right" vertical="top" wrapText="1"/>
    </xf>
    <xf numFmtId="49" fontId="6" fillId="2" borderId="1" xfId="0" applyNumberFormat="1" applyFont="1" applyFill="1" applyBorder="1" applyAlignment="1" applyProtection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</xf>
    <xf numFmtId="4" fontId="6" fillId="2" borderId="1" xfId="0" applyNumberFormat="1" applyFont="1" applyFill="1" applyBorder="1" applyAlignment="1" applyProtection="1">
      <alignment horizontal="right" vertical="top" wrapText="1"/>
    </xf>
    <xf numFmtId="49" fontId="3" fillId="2" borderId="3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9" fontId="7" fillId="2" borderId="1" xfId="0" applyNumberFormat="1" applyFont="1" applyFill="1" applyBorder="1" applyAlignment="1" applyProtection="1">
      <alignment horizontal="center"/>
    </xf>
    <xf numFmtId="49" fontId="7" fillId="2" borderId="1" xfId="0" applyNumberFormat="1" applyFont="1" applyFill="1" applyBorder="1" applyAlignment="1" applyProtection="1">
      <alignment horizontal="left"/>
    </xf>
    <xf numFmtId="4" fontId="7" fillId="2" borderId="1" xfId="0" applyNumberFormat="1" applyFont="1" applyFill="1" applyBorder="1" applyAlignment="1" applyProtection="1">
      <alignment horizontal="righ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00" zoomScaleSheetLayoutView="100" workbookViewId="0">
      <selection activeCell="D5" sqref="D5"/>
    </sheetView>
  </sheetViews>
  <sheetFormatPr defaultRowHeight="12.75" customHeight="1"/>
  <cols>
    <col min="1" max="1" width="5.85546875" style="5" customWidth="1"/>
    <col min="2" max="2" width="40.7109375" style="5" customWidth="1"/>
    <col min="3" max="3" width="8.85546875" style="5" customWidth="1"/>
    <col min="4" max="6" width="15.7109375" style="5" customWidth="1"/>
    <col min="7" max="7" width="8.85546875" style="4" customWidth="1"/>
    <col min="8" max="16384" width="9.140625" style="4"/>
  </cols>
  <sheetData>
    <row r="1" spans="1:7">
      <c r="A1" s="1"/>
      <c r="B1" s="2"/>
      <c r="C1" s="3"/>
      <c r="D1" s="23" t="s">
        <v>59</v>
      </c>
      <c r="E1" s="23"/>
      <c r="F1" s="23"/>
    </row>
    <row r="2" spans="1:7" ht="27" customHeight="1">
      <c r="A2" s="2"/>
      <c r="B2" s="2"/>
      <c r="C2" s="2"/>
      <c r="D2" s="24" t="s">
        <v>70</v>
      </c>
      <c r="E2" s="25"/>
      <c r="F2" s="25"/>
    </row>
    <row r="3" spans="1:7" ht="12.75" customHeight="1">
      <c r="A3" s="2"/>
      <c r="B3" s="2"/>
      <c r="C3" s="2"/>
      <c r="D3" s="23" t="s">
        <v>79</v>
      </c>
      <c r="E3" s="23"/>
      <c r="F3" s="23"/>
    </row>
    <row r="4" spans="1:7" ht="51.75" customHeight="1">
      <c r="A4" s="26" t="s">
        <v>61</v>
      </c>
      <c r="B4" s="27"/>
      <c r="C4" s="27"/>
      <c r="D4" s="27"/>
      <c r="E4" s="27"/>
      <c r="F4" s="27"/>
    </row>
    <row r="5" spans="1:7" ht="13.5" customHeight="1">
      <c r="A5" s="28"/>
      <c r="B5" s="28"/>
      <c r="C5" s="1"/>
      <c r="F5" s="6" t="s">
        <v>60</v>
      </c>
    </row>
    <row r="6" spans="1:7">
      <c r="A6" s="21" t="s">
        <v>68</v>
      </c>
      <c r="B6" s="21" t="s">
        <v>69</v>
      </c>
      <c r="C6" s="21" t="s">
        <v>62</v>
      </c>
      <c r="D6" s="21" t="s">
        <v>63</v>
      </c>
      <c r="E6" s="21" t="s">
        <v>64</v>
      </c>
      <c r="F6" s="21" t="s">
        <v>65</v>
      </c>
      <c r="G6" s="7"/>
    </row>
    <row r="7" spans="1:7" ht="20.25" customHeight="1">
      <c r="A7" s="22"/>
      <c r="B7" s="22"/>
      <c r="C7" s="22"/>
      <c r="D7" s="22"/>
      <c r="E7" s="22"/>
      <c r="F7" s="22"/>
      <c r="G7" s="7"/>
    </row>
    <row r="8" spans="1:7">
      <c r="A8" s="8" t="s">
        <v>1</v>
      </c>
      <c r="B8" s="8" t="s">
        <v>2</v>
      </c>
      <c r="C8" s="8" t="s">
        <v>3</v>
      </c>
      <c r="D8" s="8" t="s">
        <v>4</v>
      </c>
      <c r="E8" s="8" t="s">
        <v>0</v>
      </c>
      <c r="F8" s="8" t="s">
        <v>5</v>
      </c>
      <c r="G8" s="7"/>
    </row>
    <row r="9" spans="1:7" ht="28.5">
      <c r="A9" s="9" t="s">
        <v>1</v>
      </c>
      <c r="B9" s="10" t="s">
        <v>7</v>
      </c>
      <c r="C9" s="9" t="s">
        <v>6</v>
      </c>
      <c r="D9" s="11">
        <f>D10+D11+D12+D13</f>
        <v>4571237.74</v>
      </c>
      <c r="E9" s="11">
        <f>E10+E11+E12+E13</f>
        <v>3526430</v>
      </c>
      <c r="F9" s="11">
        <f t="shared" ref="F9" si="0">F10+F11+F12+F13</f>
        <v>3570604</v>
      </c>
    </row>
    <row r="10" spans="1:7" ht="45">
      <c r="A10" s="12" t="s">
        <v>2</v>
      </c>
      <c r="B10" s="13" t="s">
        <v>9</v>
      </c>
      <c r="C10" s="12" t="s">
        <v>8</v>
      </c>
      <c r="D10" s="14">
        <v>940140</v>
      </c>
      <c r="E10" s="14">
        <v>744966</v>
      </c>
      <c r="F10" s="14">
        <v>756209</v>
      </c>
    </row>
    <row r="11" spans="1:7" ht="75">
      <c r="A11" s="12" t="s">
        <v>3</v>
      </c>
      <c r="B11" s="13" t="s">
        <v>11</v>
      </c>
      <c r="C11" s="12" t="s">
        <v>10</v>
      </c>
      <c r="D11" s="14">
        <f>3641117-33987.26+29</f>
        <v>3607158.74</v>
      </c>
      <c r="E11" s="14">
        <f>2757616-452</f>
        <v>2757164</v>
      </c>
      <c r="F11" s="14">
        <f>2790547-452</f>
        <v>2790095</v>
      </c>
    </row>
    <row r="12" spans="1:7" ht="15">
      <c r="A12" s="12" t="s">
        <v>4</v>
      </c>
      <c r="B12" s="13" t="s">
        <v>13</v>
      </c>
      <c r="C12" s="12" t="s">
        <v>12</v>
      </c>
      <c r="D12" s="14">
        <v>10000</v>
      </c>
      <c r="E12" s="14">
        <v>10000</v>
      </c>
      <c r="F12" s="14">
        <v>10000</v>
      </c>
    </row>
    <row r="13" spans="1:7" ht="15">
      <c r="A13" s="12" t="s">
        <v>0</v>
      </c>
      <c r="B13" s="13" t="s">
        <v>15</v>
      </c>
      <c r="C13" s="12" t="s">
        <v>14</v>
      </c>
      <c r="D13" s="14">
        <f>13200-361+1100</f>
        <v>13939</v>
      </c>
      <c r="E13" s="14">
        <f>13200+1100</f>
        <v>14300</v>
      </c>
      <c r="F13" s="14">
        <f>13200+1100</f>
        <v>14300</v>
      </c>
    </row>
    <row r="14" spans="1:7" ht="14.25">
      <c r="A14" s="9" t="s">
        <v>5</v>
      </c>
      <c r="B14" s="10" t="s">
        <v>17</v>
      </c>
      <c r="C14" s="9" t="s">
        <v>16</v>
      </c>
      <c r="D14" s="11">
        <f>D15</f>
        <v>393749</v>
      </c>
      <c r="E14" s="11">
        <f t="shared" ref="E14:F14" si="1">E15</f>
        <v>398452</v>
      </c>
      <c r="F14" s="11">
        <f t="shared" si="1"/>
        <v>416429</v>
      </c>
    </row>
    <row r="15" spans="1:7" ht="30">
      <c r="A15" s="12" t="s">
        <v>20</v>
      </c>
      <c r="B15" s="13" t="s">
        <v>19</v>
      </c>
      <c r="C15" s="12" t="s">
        <v>18</v>
      </c>
      <c r="D15" s="14">
        <v>393749</v>
      </c>
      <c r="E15" s="14">
        <v>398452</v>
      </c>
      <c r="F15" s="14">
        <v>416429</v>
      </c>
    </row>
    <row r="16" spans="1:7" ht="42.75">
      <c r="A16" s="9" t="s">
        <v>23</v>
      </c>
      <c r="B16" s="10" t="s">
        <v>22</v>
      </c>
      <c r="C16" s="9" t="s">
        <v>21</v>
      </c>
      <c r="D16" s="11">
        <f>D18+D17</f>
        <v>255390.39</v>
      </c>
      <c r="E16" s="11">
        <f t="shared" ref="E16:F16" si="2">E18+E17</f>
        <v>182632</v>
      </c>
      <c r="F16" s="11">
        <f t="shared" si="2"/>
        <v>182632</v>
      </c>
    </row>
    <row r="17" spans="1:6" ht="38.25">
      <c r="A17" s="9"/>
      <c r="B17" s="15" t="s">
        <v>78</v>
      </c>
      <c r="C17" s="16" t="s">
        <v>77</v>
      </c>
      <c r="D17" s="17">
        <v>72758.39</v>
      </c>
      <c r="E17" s="17">
        <v>0</v>
      </c>
      <c r="F17" s="17">
        <v>0</v>
      </c>
    </row>
    <row r="18" spans="1:6" ht="60">
      <c r="A18" s="12" t="s">
        <v>26</v>
      </c>
      <c r="B18" s="13" t="s">
        <v>25</v>
      </c>
      <c r="C18" s="12" t="s">
        <v>24</v>
      </c>
      <c r="D18" s="14">
        <f>182222-42+452</f>
        <v>182632</v>
      </c>
      <c r="E18" s="14">
        <f>182222-42+452</f>
        <v>182632</v>
      </c>
      <c r="F18" s="14">
        <f>182222-42+452</f>
        <v>182632</v>
      </c>
    </row>
    <row r="19" spans="1:6" ht="14.25">
      <c r="A19" s="9" t="s">
        <v>29</v>
      </c>
      <c r="B19" s="10" t="s">
        <v>28</v>
      </c>
      <c r="C19" s="9" t="s">
        <v>27</v>
      </c>
      <c r="D19" s="11">
        <f>D20</f>
        <v>1377040</v>
      </c>
      <c r="E19" s="11">
        <f t="shared" ref="E19:F19" si="3">E20</f>
        <v>1415953</v>
      </c>
      <c r="F19" s="11">
        <f t="shared" si="3"/>
        <v>1432052</v>
      </c>
    </row>
    <row r="20" spans="1:6" ht="15">
      <c r="A20" s="12" t="s">
        <v>32</v>
      </c>
      <c r="B20" s="13" t="s">
        <v>31</v>
      </c>
      <c r="C20" s="12" t="s">
        <v>30</v>
      </c>
      <c r="D20" s="14">
        <f>1401585+29-29-24545</f>
        <v>1377040</v>
      </c>
      <c r="E20" s="14">
        <f>1417122-1169</f>
        <v>1415953</v>
      </c>
      <c r="F20" s="14">
        <f>1433221-1169</f>
        <v>1432052</v>
      </c>
    </row>
    <row r="21" spans="1:6" ht="28.5">
      <c r="A21" s="9" t="s">
        <v>35</v>
      </c>
      <c r="B21" s="10" t="s">
        <v>34</v>
      </c>
      <c r="C21" s="9" t="s">
        <v>33</v>
      </c>
      <c r="D21" s="11">
        <f>D22</f>
        <v>1542569</v>
      </c>
      <c r="E21" s="11">
        <f t="shared" ref="E21:F21" si="4">E22</f>
        <v>1048602</v>
      </c>
      <c r="F21" s="11">
        <f t="shared" si="4"/>
        <v>1056933</v>
      </c>
    </row>
    <row r="22" spans="1:6" ht="15">
      <c r="A22" s="12" t="s">
        <v>38</v>
      </c>
      <c r="B22" s="13" t="s">
        <v>37</v>
      </c>
      <c r="C22" s="12" t="s">
        <v>36</v>
      </c>
      <c r="D22" s="14">
        <f>1317140+170668.6+54760.4</f>
        <v>1542569</v>
      </c>
      <c r="E22" s="14">
        <v>1048602</v>
      </c>
      <c r="F22" s="14">
        <v>1056933</v>
      </c>
    </row>
    <row r="23" spans="1:6" ht="14.25">
      <c r="A23" s="9" t="s">
        <v>41</v>
      </c>
      <c r="B23" s="10" t="s">
        <v>40</v>
      </c>
      <c r="C23" s="9" t="s">
        <v>39</v>
      </c>
      <c r="D23" s="11">
        <f>D24</f>
        <v>25269</v>
      </c>
      <c r="E23" s="11">
        <f t="shared" ref="E23:F23" si="5">E24</f>
        <v>20215</v>
      </c>
      <c r="F23" s="11">
        <f t="shared" si="5"/>
        <v>20215</v>
      </c>
    </row>
    <row r="24" spans="1:6" ht="15">
      <c r="A24" s="12" t="s">
        <v>44</v>
      </c>
      <c r="B24" s="13" t="s">
        <v>43</v>
      </c>
      <c r="C24" s="12" t="s">
        <v>42</v>
      </c>
      <c r="D24" s="14">
        <v>25269</v>
      </c>
      <c r="E24" s="14">
        <v>20215</v>
      </c>
      <c r="F24" s="14">
        <v>20215</v>
      </c>
    </row>
    <row r="25" spans="1:6" ht="14.25">
      <c r="A25" s="9" t="s">
        <v>47</v>
      </c>
      <c r="B25" s="10" t="s">
        <v>71</v>
      </c>
      <c r="C25" s="9" t="s">
        <v>72</v>
      </c>
      <c r="D25" s="11">
        <f>D26</f>
        <v>15000</v>
      </c>
      <c r="E25" s="11">
        <f t="shared" ref="E25" si="6">E26</f>
        <v>0</v>
      </c>
      <c r="F25" s="11">
        <f t="shared" ref="F25" si="7">F26</f>
        <v>0</v>
      </c>
    </row>
    <row r="26" spans="1:6" ht="15">
      <c r="A26" s="12" t="s">
        <v>50</v>
      </c>
      <c r="B26" s="13" t="s">
        <v>73</v>
      </c>
      <c r="C26" s="12" t="s">
        <v>74</v>
      </c>
      <c r="D26" s="14">
        <v>15000</v>
      </c>
      <c r="E26" s="14">
        <v>0</v>
      </c>
      <c r="F26" s="14">
        <v>0</v>
      </c>
    </row>
    <row r="27" spans="1:6" ht="14.25">
      <c r="A27" s="9" t="s">
        <v>53</v>
      </c>
      <c r="B27" s="10" t="s">
        <v>46</v>
      </c>
      <c r="C27" s="9" t="s">
        <v>45</v>
      </c>
      <c r="D27" s="11">
        <f>D28</f>
        <v>72000</v>
      </c>
      <c r="E27" s="11">
        <f t="shared" ref="E27:F27" si="8">E28</f>
        <v>19200</v>
      </c>
      <c r="F27" s="11">
        <f t="shared" si="8"/>
        <v>19200</v>
      </c>
    </row>
    <row r="28" spans="1:6" ht="15">
      <c r="A28" s="12" t="s">
        <v>56</v>
      </c>
      <c r="B28" s="13" t="s">
        <v>49</v>
      </c>
      <c r="C28" s="12" t="s">
        <v>48</v>
      </c>
      <c r="D28" s="14">
        <f>24000+48000</f>
        <v>72000</v>
      </c>
      <c r="E28" s="14">
        <v>19200</v>
      </c>
      <c r="F28" s="14">
        <v>19200</v>
      </c>
    </row>
    <row r="29" spans="1:6" ht="57">
      <c r="A29" s="9" t="s">
        <v>58</v>
      </c>
      <c r="B29" s="10" t="s">
        <v>52</v>
      </c>
      <c r="C29" s="9" t="s">
        <v>51</v>
      </c>
      <c r="D29" s="11">
        <f>D30</f>
        <v>599482</v>
      </c>
      <c r="E29" s="11">
        <f t="shared" ref="E29:F29" si="9">E30</f>
        <v>599482</v>
      </c>
      <c r="F29" s="11">
        <f t="shared" si="9"/>
        <v>599482</v>
      </c>
    </row>
    <row r="30" spans="1:6" ht="30">
      <c r="A30" s="12" t="s">
        <v>66</v>
      </c>
      <c r="B30" s="13" t="s">
        <v>55</v>
      </c>
      <c r="C30" s="12" t="s">
        <v>54</v>
      </c>
      <c r="D30" s="14">
        <v>599482</v>
      </c>
      <c r="E30" s="14">
        <v>599482</v>
      </c>
      <c r="F30" s="14">
        <v>599482</v>
      </c>
    </row>
    <row r="31" spans="1:6" ht="14.25">
      <c r="A31" s="9" t="s">
        <v>75</v>
      </c>
      <c r="B31" s="10" t="s">
        <v>67</v>
      </c>
      <c r="C31" s="9"/>
      <c r="D31" s="11">
        <v>0</v>
      </c>
      <c r="E31" s="11">
        <v>135084</v>
      </c>
      <c r="F31" s="11">
        <v>273173</v>
      </c>
    </row>
    <row r="32" spans="1:6" ht="14.25">
      <c r="A32" s="18" t="s">
        <v>76</v>
      </c>
      <c r="B32" s="19" t="s">
        <v>57</v>
      </c>
      <c r="C32" s="18"/>
      <c r="D32" s="20">
        <f>D9+D14+D16+D19+D21+D23+D27+D29+D31+D25</f>
        <v>8851737.129999999</v>
      </c>
      <c r="E32" s="20">
        <f>E9+E14+E16+E19+E21+E23+E27+E29+E31+E25</f>
        <v>7346050</v>
      </c>
      <c r="F32" s="20">
        <f>F9+F14+F16+F19+F21+F23+F27+F29+F31+F25</f>
        <v>7570720</v>
      </c>
    </row>
  </sheetData>
  <mergeCells count="11">
    <mergeCell ref="D1:F1"/>
    <mergeCell ref="D2:F2"/>
    <mergeCell ref="D3:F3"/>
    <mergeCell ref="A4:F4"/>
    <mergeCell ref="A5:B5"/>
    <mergeCell ref="F6:F7"/>
    <mergeCell ref="A6:A7"/>
    <mergeCell ref="B6:B7"/>
    <mergeCell ref="C6:C7"/>
    <mergeCell ref="D6:D7"/>
    <mergeCell ref="E6:E7"/>
  </mergeCells>
  <pageMargins left="0.82677165354330717" right="0.23622047244094491" top="0.74803149606299213" bottom="0.74803149606299213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расходов'!LAST_CELL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40fozna</dc:creator>
  <dc:description>POI HSSF rep:2.51.0.102</dc:description>
  <cp:lastModifiedBy>User</cp:lastModifiedBy>
  <cp:lastPrinted>2021-06-04T09:56:29Z</cp:lastPrinted>
  <dcterms:created xsi:type="dcterms:W3CDTF">2020-11-15T12:10:51Z</dcterms:created>
  <dcterms:modified xsi:type="dcterms:W3CDTF">2021-06-25T05:34:01Z</dcterms:modified>
</cp:coreProperties>
</file>